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Rebeca\"/>
    </mc:Choice>
  </mc:AlternateContent>
  <bookViews>
    <workbookView xWindow="0" yWindow="0" windowWidth="23040" windowHeight="8760"/>
  </bookViews>
  <sheets>
    <sheet name="4º 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1" i="1"/>
  <c r="D13" i="1" l="1"/>
  <c r="C13" i="1"/>
  <c r="E12" i="1" l="1"/>
  <c r="E11" i="1"/>
  <c r="E10" i="1"/>
  <c r="E13" i="1" s="1"/>
</calcChain>
</file>

<file path=xl/sharedStrings.xml><?xml version="1.0" encoding="utf-8"?>
<sst xmlns="http://schemas.openxmlformats.org/spreadsheetml/2006/main" count="10" uniqueCount="10">
  <si>
    <t>DISTRIBUCIÓN DE LOS CONTRATOS ADJUDICADOS POR TIPOLOGÍA DE PROCEDIMIENTO</t>
  </si>
  <si>
    <t xml:space="preserve">Procedimiento </t>
  </si>
  <si>
    <t>Nº de expedientes</t>
  </si>
  <si>
    <t>Importe adjudicado</t>
  </si>
  <si>
    <t>Porcentaje</t>
  </si>
  <si>
    <t xml:space="preserve">Abierto </t>
  </si>
  <si>
    <t>Simplificado</t>
  </si>
  <si>
    <t>Negociado SCL</t>
  </si>
  <si>
    <t>Total</t>
  </si>
  <si>
    <t>4º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</si>
</sst>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2" tint="-0.74999237037263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4" fontId="3" fillId="2" borderId="0" xfId="0" applyNumberFormat="1" applyFont="1" applyFill="1" applyAlignment="1"/>
    <xf numFmtId="10" fontId="4" fillId="2" borderId="1" xfId="1" applyNumberFormat="1" applyFont="1" applyFill="1" applyBorder="1"/>
    <xf numFmtId="10" fontId="4" fillId="2" borderId="0" xfId="1" applyNumberFormat="1" applyFont="1" applyFill="1" applyBorder="1"/>
    <xf numFmtId="10" fontId="3" fillId="2" borderId="0" xfId="0" applyNumberFormat="1" applyFont="1" applyFill="1"/>
    <xf numFmtId="4" fontId="0" fillId="0" borderId="0" xfId="0" applyNumberFormat="1"/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DISTRIBUCIÓN DE LOS CONTRATOS POR TIPOLOGÍA DE PROCEDIMIENTO:</a:t>
            </a:r>
            <a:r>
              <a:rPr lang="en-US" sz="1200" baseline="0"/>
              <a:t> 4</a:t>
            </a:r>
            <a:r>
              <a:rPr lang="en-US" sz="1200"/>
              <a:t>º</a:t>
            </a:r>
            <a:r>
              <a:rPr lang="en-US" sz="1200" baseline="0"/>
              <a:t> trimestre 2022</a:t>
            </a:r>
            <a:endParaRPr lang="en-US" sz="1200"/>
          </a:p>
        </c:rich>
      </c:tx>
      <c:layout>
        <c:manualLayout>
          <c:xMode val="edge"/>
          <c:yMode val="edge"/>
          <c:x val="0.11109362355370396"/>
          <c:y val="4.5060699515860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41381988270686E-2"/>
          <c:y val="0.15891963045903668"/>
          <c:w val="0.82849122411236897"/>
          <c:h val="0.84108036954096332"/>
        </c:manualLayout>
      </c:layout>
      <c:pie3DChart>
        <c:varyColors val="1"/>
        <c:ser>
          <c:idx val="1"/>
          <c:order val="1"/>
          <c:tx>
            <c:strRef>
              <c:f>'[1]Presentación 2º 2022'!$D$9</c:f>
              <c:strCache>
                <c:ptCount val="1"/>
                <c:pt idx="0">
                  <c:v>Importe adjudicado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explosion val="7"/>
          <c:dPt>
            <c:idx val="0"/>
            <c:bubble3D val="0"/>
            <c:spPr>
              <a:solidFill>
                <a:srgbClr val="00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1-024F-457B-8D31-E10CCBC7A24F}"/>
              </c:ext>
            </c:extLst>
          </c:dPt>
          <c:dPt>
            <c:idx val="1"/>
            <c:bubble3D val="0"/>
            <c:spPr>
              <a:solidFill>
                <a:srgbClr val="0066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3-024F-457B-8D31-E10CCBC7A24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5-024F-457B-8D31-E10CCBC7A24F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93,56%</a:t>
                    </a:r>
                  </a:p>
                </c:rich>
              </c:tx>
              <c:spPr>
                <a:solidFill>
                  <a:srgbClr val="0070C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4F-457B-8D31-E10CCBC7A24F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4,54%</a:t>
                    </a:r>
                  </a:p>
                </c:rich>
              </c:tx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4F-457B-8D31-E10CCBC7A24F}"/>
                </c:ext>
              </c:extLst>
            </c:dLbl>
            <c:dLbl>
              <c:idx val="2"/>
              <c:layout>
                <c:manualLayout>
                  <c:x val="0.10604717398315826"/>
                  <c:y val="0.143320672578343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1,90%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4F-457B-8D31-E10CCBC7A24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'[1]Presentación 2º 2022'!$B$10:$B$12</c:f>
              <c:strCache>
                <c:ptCount val="3"/>
                <c:pt idx="0">
                  <c:v>Abierto </c:v>
                </c:pt>
                <c:pt idx="1">
                  <c:v>Simplificado</c:v>
                </c:pt>
                <c:pt idx="2">
                  <c:v>Negociado SCL</c:v>
                </c:pt>
              </c:strCache>
            </c:strRef>
          </c:cat>
          <c:val>
            <c:numRef>
              <c:f>'[1]Presentación 2º 2022'!$D$10:$D$12</c:f>
              <c:numCache>
                <c:formatCode>General</c:formatCode>
                <c:ptCount val="3"/>
                <c:pt idx="0">
                  <c:v>1588914.8412500001</c:v>
                </c:pt>
                <c:pt idx="1">
                  <c:v>226295.16</c:v>
                </c:pt>
                <c:pt idx="2">
                  <c:v>5270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4F-457B-8D31-E10CCBC7A24F}"/>
            </c:ext>
          </c:extLst>
        </c:ser>
        <c:ser>
          <c:idx val="2"/>
          <c:order val="2"/>
          <c:tx>
            <c:strRef>
              <c:f>'[1]Presentación 2º 2022'!$E$9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024F-457B-8D31-E10CCBC7A2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024F-457B-8D31-E10CCBC7A2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024F-457B-8D31-E10CCBC7A24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'[1]Presentación 2º 2022'!$B$10:$B$12</c:f>
              <c:strCache>
                <c:ptCount val="3"/>
                <c:pt idx="0">
                  <c:v>Abierto </c:v>
                </c:pt>
                <c:pt idx="1">
                  <c:v>Simplificado</c:v>
                </c:pt>
                <c:pt idx="2">
                  <c:v>Negociado SCL</c:v>
                </c:pt>
              </c:strCache>
            </c:strRef>
          </c:cat>
          <c:val>
            <c:numRef>
              <c:f>'[1]Presentación 2º 2022'!$E$10:$E$12</c:f>
              <c:numCache>
                <c:formatCode>General</c:formatCode>
                <c:ptCount val="3"/>
                <c:pt idx="0">
                  <c:v>0.87279994295954921</c:v>
                </c:pt>
                <c:pt idx="1">
                  <c:v>0.12430521612136276</c:v>
                </c:pt>
                <c:pt idx="2">
                  <c:v>2.8948409190880696E-3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4F-457B-8D31-E10CCBC7A2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'[1]Presentación 2º 2022'!$C$9</c15:sqref>
                        </c15:formulaRef>
                      </c:ext>
                    </c:extLst>
                    <c:strCache>
                      <c:ptCount val="1"/>
                      <c:pt idx="0">
                        <c:v>Nº de expedientes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024F-457B-8D31-E10CCBC7A24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1-024F-457B-8D31-E10CCBC7A24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3-024F-457B-8D31-E10CCBC7A24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5-024F-457B-8D31-E10CCBC7A24F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'[1]Presentación 2º 2022'!$B$10:$B$12</c15:sqref>
                        </c15:formulaRef>
                      </c:ext>
                    </c:extLst>
                    <c:strCache>
                      <c:ptCount val="3"/>
                      <c:pt idx="0">
                        <c:v>Abierto </c:v>
                      </c:pt>
                      <c:pt idx="1">
                        <c:v>Simplificado</c:v>
                      </c:pt>
                      <c:pt idx="2">
                        <c:v>Negociado SCL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'[1]Presentación 2º 2022'!$C$9:$C$12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8</c:v>
                      </c:pt>
                      <c:pt idx="2">
                        <c:v>2</c:v>
                      </c:pt>
                      <c:pt idx="3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024F-457B-8D31-E10CCBC7A24F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28959888825368"/>
          <c:y val="0.45768467130109947"/>
          <c:w val="0.19223104257354565"/>
          <c:h val="0.227436412590990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76200</xdr:rowOff>
    </xdr:from>
    <xdr:to>
      <xdr:col>2</xdr:col>
      <xdr:colOff>327703</xdr:colOff>
      <xdr:row>6</xdr:row>
      <xdr:rowOff>129540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441960"/>
          <a:ext cx="1470703" cy="800100"/>
        </a:xfrm>
        <a:prstGeom prst="rect">
          <a:avLst/>
        </a:prstGeom>
      </xdr:spPr>
    </xdr:pic>
    <xdr:clientData/>
  </xdr:twoCellAnchor>
  <xdr:twoCellAnchor>
    <xdr:from>
      <xdr:col>5</xdr:col>
      <xdr:colOff>461962</xdr:colOff>
      <xdr:row>7</xdr:row>
      <xdr:rowOff>161924</xdr:rowOff>
    </xdr:from>
    <xdr:to>
      <xdr:col>12</xdr:col>
      <xdr:colOff>752475</xdr:colOff>
      <xdr:row>26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HANE/2.%20TRANSPARENCIA/4.%20Ctos.%20adjudicados%20por%20tipo%20de%20procedimiento%20(trimestral)/Distribuci&#243;n%20ctos.%20por%20procedimient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Presentación 2º 2022"/>
      <sheetName val="Presentación 1º 2022"/>
      <sheetName val="Presentación 2022"/>
    </sheetNames>
    <sheetDataSet>
      <sheetData sheetId="0"/>
      <sheetData sheetId="1">
        <row r="9">
          <cell r="C9" t="str">
            <v>Nº de expedientes</v>
          </cell>
          <cell r="D9" t="str">
            <v>Importe adjudicado</v>
          </cell>
          <cell r="E9" t="str">
            <v>Porcentaje</v>
          </cell>
        </row>
        <row r="10">
          <cell r="B10" t="str">
            <v xml:space="preserve">Abierto </v>
          </cell>
          <cell r="C10">
            <v>8</v>
          </cell>
          <cell r="D10">
            <v>1588914.8412500001</v>
          </cell>
          <cell r="E10">
            <v>0.87279994295954921</v>
          </cell>
        </row>
        <row r="11">
          <cell r="B11" t="str">
            <v>Simplificado</v>
          </cell>
          <cell r="C11">
            <v>2</v>
          </cell>
          <cell r="D11">
            <v>226295.16</v>
          </cell>
          <cell r="E11">
            <v>0.12430521612136276</v>
          </cell>
        </row>
        <row r="12">
          <cell r="B12" t="str">
            <v>Negociado SCL</v>
          </cell>
          <cell r="C12">
            <v>3</v>
          </cell>
          <cell r="D12">
            <v>5270</v>
          </cell>
          <cell r="E12">
            <v>2.8948409190880696E-3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14353" displayName="Tabla14353" ref="B9:E13" totalsRowCount="1" headerRowDxfId="10" dataDxfId="9" totalsRowDxfId="8">
  <autoFilter ref="B9:E12"/>
  <tableColumns count="4">
    <tableColumn id="1" name="Procedimiento " totalsRowLabel="Total" dataDxfId="7" totalsRowDxfId="6"/>
    <tableColumn id="4" name="Nº de expedientes" totalsRowFunction="sum" dataDxfId="5" totalsRowDxfId="4"/>
    <tableColumn id="2" name="Importe adjudicado" totalsRowFunction="custom" dataDxfId="3" totalsRowDxfId="2">
      <totalsRowFormula>SUM(Tabla14353[Importe adjudicado])</totalsRowFormula>
    </tableColumn>
    <tableColumn id="3" name="Porcentaje" totalsRowFunction="sum" dataDxfId="1" totalsRow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showGridLines="0" tabSelected="1" workbookViewId="0">
      <selection activeCell="C13" sqref="C13"/>
    </sheetView>
  </sheetViews>
  <sheetFormatPr baseColWidth="10" defaultRowHeight="15" x14ac:dyDescent="0.25"/>
  <cols>
    <col min="2" max="2" width="16.7109375" customWidth="1"/>
    <col min="3" max="3" width="14.42578125" bestFit="1" customWidth="1"/>
    <col min="4" max="4" width="13" bestFit="1" customWidth="1"/>
    <col min="5" max="5" width="12.85546875" bestFit="1" customWidth="1"/>
    <col min="10" max="10" width="13.28515625" customWidth="1"/>
  </cols>
  <sheetData>
    <row r="4" spans="2:10" ht="15.75" x14ac:dyDescent="0.25">
      <c r="D4" s="9" t="s">
        <v>0</v>
      </c>
      <c r="E4" s="9"/>
      <c r="F4" s="9"/>
      <c r="G4" s="9"/>
      <c r="H4" s="9"/>
      <c r="I4" s="9"/>
      <c r="J4" s="9"/>
    </row>
    <row r="5" spans="2:10" ht="15.75" x14ac:dyDescent="0.25">
      <c r="D5" s="9" t="s">
        <v>9</v>
      </c>
      <c r="E5" s="9"/>
      <c r="F5" s="9"/>
      <c r="G5" s="9"/>
      <c r="H5" s="9"/>
      <c r="I5" s="9"/>
      <c r="J5" s="9"/>
    </row>
    <row r="9" spans="2:10" ht="30" x14ac:dyDescent="0.25">
      <c r="B9" s="1" t="s">
        <v>1</v>
      </c>
      <c r="C9" s="2" t="s">
        <v>2</v>
      </c>
      <c r="D9" s="2" t="s">
        <v>3</v>
      </c>
      <c r="E9" s="1" t="s">
        <v>4</v>
      </c>
    </row>
    <row r="10" spans="2:10" x14ac:dyDescent="0.25">
      <c r="B10" s="3" t="s">
        <v>5</v>
      </c>
      <c r="C10" s="1">
        <v>6</v>
      </c>
      <c r="D10" s="4">
        <f>391720+1898967+872479.25+388696.08+58604.22+41919.79+41076.1+43919.66+38653.5</f>
        <v>3776035.6000000006</v>
      </c>
      <c r="E10" s="5">
        <f>+D10/Tabla14353[[#Totals],[Importe adjudicado]]</f>
        <v>0.93562389015573832</v>
      </c>
    </row>
    <row r="11" spans="2:10" x14ac:dyDescent="0.25">
      <c r="B11" s="3" t="s">
        <v>6</v>
      </c>
      <c r="C11" s="1">
        <v>4</v>
      </c>
      <c r="D11" s="4">
        <f>24420+18100+94500+8374.37+37887.64</f>
        <v>183282.01</v>
      </c>
      <c r="E11" s="6">
        <f>+D11/Tabla14353[[#Totals],[Importe adjudicado]]</f>
        <v>4.5413509128929538E-2</v>
      </c>
    </row>
    <row r="12" spans="2:10" x14ac:dyDescent="0.25">
      <c r="B12" s="3" t="s">
        <v>7</v>
      </c>
      <c r="C12" s="1">
        <v>5</v>
      </c>
      <c r="D12" s="4">
        <f>14730.11+1950+310+3771.11+55768.95</f>
        <v>76530.17</v>
      </c>
      <c r="E12" s="6">
        <f>+D12/Tabla14353[[#Totals],[Importe adjudicado]]</f>
        <v>1.8962600715332231E-2</v>
      </c>
    </row>
    <row r="13" spans="2:10" x14ac:dyDescent="0.25">
      <c r="B13" s="3" t="s">
        <v>8</v>
      </c>
      <c r="C13" s="1">
        <f>SUBTOTAL(109,Tabla14353[Nº de expedientes])</f>
        <v>15</v>
      </c>
      <c r="D13" s="4">
        <f>SUM(Tabla14353[Importe adjudicado])</f>
        <v>4035847.7800000003</v>
      </c>
      <c r="E13" s="7">
        <f>SUBTOTAL(109,Tabla14353[Porcentaje])</f>
        <v>1</v>
      </c>
    </row>
    <row r="14" spans="2:10" x14ac:dyDescent="0.25">
      <c r="C14" s="8"/>
    </row>
  </sheetData>
  <mergeCells count="2">
    <mergeCell ref="D4:J4"/>
    <mergeCell ref="D5:J5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T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d668698</cp:lastModifiedBy>
  <dcterms:created xsi:type="dcterms:W3CDTF">2022-07-21T07:04:43Z</dcterms:created>
  <dcterms:modified xsi:type="dcterms:W3CDTF">2023-02-13T09:46:18Z</dcterms:modified>
</cp:coreProperties>
</file>